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tan\Downloads\"/>
    </mc:Choice>
  </mc:AlternateContent>
  <xr:revisionPtr revIDLastSave="0" documentId="13_ncr:1_{80BE551A-FFF2-41C5-BC46-391745D2E14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aving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6" i="1"/>
  <c r="C14" i="1" l="1"/>
  <c r="C13" i="1"/>
  <c r="G14" i="1" l="1"/>
  <c r="G13" i="1"/>
  <c r="G12" i="1"/>
  <c r="G16" i="1"/>
  <c r="G15" i="1"/>
  <c r="F16" i="1"/>
  <c r="F15" i="1"/>
  <c r="F14" i="1"/>
  <c r="F12" i="1"/>
  <c r="F13" i="1"/>
  <c r="C16" i="1" l="1"/>
  <c r="C15" i="1"/>
</calcChain>
</file>

<file path=xl/sharedStrings.xml><?xml version="1.0" encoding="utf-8"?>
<sst xmlns="http://schemas.openxmlformats.org/spreadsheetml/2006/main" count="26" uniqueCount="26">
  <si>
    <t>Input</t>
  </si>
  <si>
    <t>Data</t>
  </si>
  <si>
    <t>Fuel used per hour (Gallon)</t>
  </si>
  <si>
    <t>Injection System Price</t>
  </si>
  <si>
    <t>Engine Hours per Week</t>
  </si>
  <si>
    <t>Weeks per Year</t>
  </si>
  <si>
    <t>750ml Catalyst Price</t>
  </si>
  <si>
    <t>Engine Hours Per Year Average</t>
  </si>
  <si>
    <t>Average Fuel Cost</t>
  </si>
  <si>
    <t>Approximate Fuel Savings</t>
  </si>
  <si>
    <t>Total Costs &amp; Savings</t>
  </si>
  <si>
    <t>Yearly Savings</t>
  </si>
  <si>
    <t>Total Fuel Use Per Year (Gallon)</t>
  </si>
  <si>
    <t>Year 1</t>
  </si>
  <si>
    <t>Total Fuel Cost Per Year</t>
  </si>
  <si>
    <t>Year 2</t>
  </si>
  <si>
    <t>Average Yearly Catalyst Cost (14¢ per Gallon)</t>
  </si>
  <si>
    <t>Year 3</t>
  </si>
  <si>
    <t>5 Year Total Savings</t>
  </si>
  <si>
    <t>Year 4</t>
  </si>
  <si>
    <t>5 Year Total Savings + Discount</t>
  </si>
  <si>
    <t>Year 5</t>
  </si>
  <si>
    <t>Without Discount</t>
  </si>
  <si>
    <t>With Discount</t>
  </si>
  <si>
    <t>Pacemaker System Count</t>
  </si>
  <si>
    <t>(purchasing 5 or more = 15% discount on systems purchased)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</si>
</sst>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9" x14ac:knownFonts="1">
    <font>
      <sz val="10"/>
      <color rgb="FF000000"/>
      <name val="Calibri"/>
    </font>
    <font>
      <b/>
      <sz val="13"/>
      <color rgb="FF0E2841"/>
      <name val="Arial"/>
    </font>
    <font>
      <sz val="10"/>
      <color rgb="FF000000"/>
      <name val="Arial"/>
    </font>
    <font>
      <b/>
      <sz val="11"/>
      <color rgb="FF0E2841"/>
      <name val="Arial"/>
    </font>
    <font>
      <sz val="11"/>
      <color rgb="FF3F3F76"/>
      <name val="Arial"/>
    </font>
    <font>
      <sz val="11"/>
      <color rgb="FF000000"/>
      <name val="Arial"/>
    </font>
    <font>
      <b/>
      <sz val="11"/>
      <color rgb="FFFA7D00"/>
      <name val="Arial"/>
    </font>
    <font>
      <i/>
      <sz val="11"/>
      <color rgb="FF0E2841"/>
      <name val="Arial"/>
    </font>
    <font>
      <b/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1F1C8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rgb="FF63BDE7"/>
      </bottom>
      <diagonal/>
    </border>
    <border>
      <left/>
      <right style="thin">
        <color rgb="FF7F7F7F"/>
      </right>
      <top style="thick">
        <color rgb="FF63BDE7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 style="thick">
        <color rgb="FF63BDE7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/>
      <top style="thick">
        <color rgb="FF63BDE7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145F82"/>
      </bottom>
      <diagonal/>
    </border>
    <border>
      <left/>
      <right/>
      <top style="thin">
        <color rgb="FF145F82"/>
      </top>
      <bottom/>
      <diagonal/>
    </border>
    <border>
      <left/>
      <right/>
      <top/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/>
    </xf>
    <xf numFmtId="164" fontId="6" fillId="4" borderId="4" xfId="0" applyNumberFormat="1" applyFont="1" applyFill="1" applyBorder="1"/>
    <xf numFmtId="164" fontId="5" fillId="0" borderId="0" xfId="0" applyNumberFormat="1" applyFont="1"/>
    <xf numFmtId="164" fontId="6" fillId="4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/>
    <xf numFmtId="0" fontId="2" fillId="0" borderId="7" xfId="0" applyFont="1" applyBorder="1"/>
    <xf numFmtId="0" fontId="2" fillId="0" borderId="10" xfId="0" applyFont="1" applyBorder="1"/>
    <xf numFmtId="0" fontId="8" fillId="0" borderId="11" xfId="0" applyFont="1" applyBorder="1"/>
    <xf numFmtId="0" fontId="2" fillId="0" borderId="15" xfId="0" applyFont="1" applyBorder="1"/>
    <xf numFmtId="0" fontId="2" fillId="0" borderId="12" xfId="0" applyFont="1" applyBorder="1"/>
    <xf numFmtId="0" fontId="1" fillId="0" borderId="1" xfId="0" applyFont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3" xfId="0" applyNumberFormat="1" applyFont="1" applyFill="1" applyBorder="1" applyAlignment="1">
      <alignment horizontal="center" vertical="center" wrapText="1"/>
    </xf>
    <xf numFmtId="164" fontId="5" fillId="3" borderId="14" xfId="0" applyNumberFormat="1" applyFont="1" applyFill="1" applyBorder="1" applyAlignment="1">
      <alignment horizontal="center" vertical="center" wrapText="1"/>
    </xf>
    <xf numFmtId="9" fontId="5" fillId="3" borderId="14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"/>
  <sheetViews>
    <sheetView showGridLines="0" tabSelected="1" workbookViewId="0">
      <selection activeCell="B9" sqref="B9:C9"/>
    </sheetView>
  </sheetViews>
  <sheetFormatPr defaultColWidth="13.69921875" defaultRowHeight="13" x14ac:dyDescent="0.3"/>
  <cols>
    <col min="1" max="1" width="8.3984375" customWidth="1"/>
    <col min="2" max="2" width="48" bestFit="1" customWidth="1"/>
    <col min="3" max="3" width="15.8984375" customWidth="1"/>
    <col min="4" max="4" width="8.3984375" customWidth="1"/>
    <col min="5" max="5" width="9.69921875" customWidth="1"/>
    <col min="6" max="6" width="15.69921875" customWidth="1"/>
    <col min="7" max="7" width="14" customWidth="1"/>
    <col min="8" max="8" width="8" customWidth="1"/>
    <col min="9" max="9" width="16.19921875" customWidth="1"/>
    <col min="10" max="10" width="13.296875" customWidth="1"/>
    <col min="11" max="30" width="8.3984375" customWidth="1"/>
  </cols>
  <sheetData>
    <row r="1" spans="2:10" ht="14.25" customHeight="1" x14ac:dyDescent="0.3"/>
    <row r="2" spans="2:10" ht="16.5" x14ac:dyDescent="0.35">
      <c r="B2" s="22" t="s">
        <v>0</v>
      </c>
      <c r="C2" s="22"/>
      <c r="E2" s="1" t="s">
        <v>1</v>
      </c>
      <c r="F2" s="1"/>
      <c r="G2" s="2"/>
    </row>
    <row r="3" spans="2:10" ht="15" customHeight="1" x14ac:dyDescent="0.3">
      <c r="B3" s="3" t="s">
        <v>2</v>
      </c>
      <c r="C3" s="4">
        <v>10</v>
      </c>
      <c r="D3" s="5"/>
      <c r="E3" s="28" t="s">
        <v>3</v>
      </c>
      <c r="F3" s="28"/>
      <c r="G3" s="23">
        <v>3250</v>
      </c>
    </row>
    <row r="4" spans="2:10" ht="15" customHeight="1" x14ac:dyDescent="0.3">
      <c r="B4" s="6" t="s">
        <v>4</v>
      </c>
      <c r="C4" s="7">
        <v>40</v>
      </c>
      <c r="D4" s="5"/>
      <c r="E4" s="29"/>
      <c r="F4" s="29"/>
      <c r="G4" s="24"/>
    </row>
    <row r="5" spans="2:10" ht="15" customHeight="1" x14ac:dyDescent="0.3">
      <c r="B5" s="6" t="s">
        <v>5</v>
      </c>
      <c r="C5" s="7">
        <v>52</v>
      </c>
      <c r="D5" s="5"/>
      <c r="E5" s="29" t="s">
        <v>6</v>
      </c>
      <c r="F5" s="29"/>
      <c r="G5" s="25">
        <v>560</v>
      </c>
    </row>
    <row r="6" spans="2:10" ht="15" customHeight="1" x14ac:dyDescent="0.3">
      <c r="B6" s="6" t="s">
        <v>7</v>
      </c>
      <c r="C6" s="8">
        <f>C4*C5</f>
        <v>2080</v>
      </c>
      <c r="D6" s="5"/>
      <c r="E6" s="29"/>
      <c r="F6" s="29"/>
      <c r="G6" s="24"/>
    </row>
    <row r="7" spans="2:10" ht="15" customHeight="1" x14ac:dyDescent="0.3">
      <c r="B7" s="6" t="s">
        <v>8</v>
      </c>
      <c r="C7" s="9">
        <v>3</v>
      </c>
      <c r="D7" s="5"/>
      <c r="E7" s="29" t="s">
        <v>9</v>
      </c>
      <c r="F7" s="29"/>
      <c r="G7" s="26">
        <v>0.1</v>
      </c>
    </row>
    <row r="8" spans="2:10" ht="15" customHeight="1" x14ac:dyDescent="0.3">
      <c r="B8" s="10" t="s">
        <v>24</v>
      </c>
      <c r="C8" s="11">
        <v>1</v>
      </c>
      <c r="D8" s="5"/>
      <c r="E8" s="29"/>
      <c r="F8" s="29"/>
      <c r="G8" s="27"/>
    </row>
    <row r="9" spans="2:10" ht="15" customHeight="1" x14ac:dyDescent="0.35">
      <c r="B9" s="30" t="s">
        <v>25</v>
      </c>
      <c r="C9" s="30"/>
    </row>
    <row r="10" spans="2:10" ht="14.25" customHeight="1" x14ac:dyDescent="0.3"/>
    <row r="11" spans="2:10" ht="16.5" x14ac:dyDescent="0.35">
      <c r="B11" s="1" t="s">
        <v>10</v>
      </c>
      <c r="C11" s="1"/>
      <c r="E11" s="22" t="s">
        <v>11</v>
      </c>
      <c r="F11" s="22"/>
      <c r="G11" s="22"/>
    </row>
    <row r="12" spans="2:10" ht="14.25" customHeight="1" x14ac:dyDescent="0.3">
      <c r="B12" s="3" t="s">
        <v>12</v>
      </c>
      <c r="C12" s="12">
        <f>C3*C6*C8</f>
        <v>20800</v>
      </c>
      <c r="D12" s="5"/>
      <c r="E12" s="3" t="s">
        <v>13</v>
      </c>
      <c r="F12" s="13">
        <f>IF($C$8&lt;5,($C$13*$G$7-$C$14-$G$3*$C$8*0.85)*$C$8,"Discounted")</f>
        <v>565.49999999999955</v>
      </c>
      <c r="G12" s="13" t="str">
        <f>IF($C$8&gt;4,($C$13*$G$7-$C$14-$G$3*$C$8*0.85)*$C$8,"No Discount")</f>
        <v>No Discount</v>
      </c>
      <c r="H12" s="5"/>
      <c r="I12" s="14"/>
      <c r="J12" s="14"/>
    </row>
    <row r="13" spans="2:10" ht="14.25" customHeight="1" x14ac:dyDescent="0.3">
      <c r="B13" s="6" t="s">
        <v>14</v>
      </c>
      <c r="C13" s="15">
        <f>C12*C7</f>
        <v>62400</v>
      </c>
      <c r="D13" s="5"/>
      <c r="E13" s="6" t="s">
        <v>15</v>
      </c>
      <c r="F13" s="16">
        <f>IF($C$8&lt;5,($C$13*$G$7-$C$14)*$C$8,"Discounted")</f>
        <v>3327.9999999999995</v>
      </c>
      <c r="G13" s="16" t="str">
        <f>IF($C$8&gt;4,($C$13*$G$7-$C$14)*$C$8,"No Discount")</f>
        <v>No Discount</v>
      </c>
      <c r="H13" s="5"/>
    </row>
    <row r="14" spans="2:10" ht="14.25" customHeight="1" x14ac:dyDescent="0.3">
      <c r="B14" s="6" t="s">
        <v>16</v>
      </c>
      <c r="C14" s="15">
        <f>C12*0.14</f>
        <v>2912.0000000000005</v>
      </c>
      <c r="D14" s="5"/>
      <c r="E14" s="6" t="s">
        <v>17</v>
      </c>
      <c r="F14" s="16">
        <f>IF($C$8&lt;5,($C$13*$G$7-$C$14)*$C$8,"Discounted")</f>
        <v>3327.9999999999995</v>
      </c>
      <c r="G14" s="16" t="str">
        <f>IF($C$8&gt;4,($C$13*$G$7-$C$14)*$C$8,"No Discount")</f>
        <v>No Discount</v>
      </c>
      <c r="H14" s="5"/>
    </row>
    <row r="15" spans="2:10" ht="14.25" customHeight="1" x14ac:dyDescent="0.3">
      <c r="B15" s="6" t="s">
        <v>18</v>
      </c>
      <c r="C15" s="15">
        <f>SUM(F12:F16)</f>
        <v>13877.499999999998</v>
      </c>
      <c r="D15" s="5"/>
      <c r="E15" s="6" t="s">
        <v>19</v>
      </c>
      <c r="F15" s="16">
        <f>IF($C$8&lt;5,($C$13*$G$7-$C$14)*$C$8,"Discounted")</f>
        <v>3327.9999999999995</v>
      </c>
      <c r="G15" s="16" t="str">
        <f>IF($C$8&gt;4,($C$13*$G$7-$C$14)*$C$8,"No Discount")</f>
        <v>No Discount</v>
      </c>
      <c r="H15" s="5"/>
    </row>
    <row r="16" spans="2:10" ht="14.25" customHeight="1" x14ac:dyDescent="0.3">
      <c r="B16" s="6" t="s">
        <v>20</v>
      </c>
      <c r="C16" s="15">
        <f>SUM(G12:G16)</f>
        <v>0</v>
      </c>
      <c r="D16" s="5"/>
      <c r="E16" s="6" t="s">
        <v>21</v>
      </c>
      <c r="F16" s="16">
        <f>IF($C$8&lt;5,($C$13*$G$7-$C$14)*$C$8,"Discounted")</f>
        <v>3327.9999999999995</v>
      </c>
      <c r="G16" s="16" t="str">
        <f>IF($C$8&gt;4,($C$13*$G$7-$C$14)*$C$8,"No Discount")</f>
        <v>No Discount</v>
      </c>
      <c r="H16" s="5"/>
    </row>
    <row r="17" spans="3:8" ht="14.25" customHeight="1" x14ac:dyDescent="0.3">
      <c r="C17" s="17"/>
      <c r="E17" s="18"/>
      <c r="F17" s="19" t="s">
        <v>22</v>
      </c>
      <c r="G17" s="19" t="s">
        <v>23</v>
      </c>
      <c r="H17" s="20"/>
    </row>
    <row r="18" spans="3:8" ht="14.25" customHeight="1" x14ac:dyDescent="0.3">
      <c r="E18" s="14"/>
      <c r="F18" s="21"/>
      <c r="G18" s="21"/>
    </row>
    <row r="19" spans="3:8" ht="14.25" customHeight="1" x14ac:dyDescent="0.3"/>
    <row r="20" spans="3:8" ht="14.25" customHeight="1" x14ac:dyDescent="0.3"/>
    <row r="21" spans="3:8" ht="14.25" customHeight="1" x14ac:dyDescent="0.3"/>
    <row r="22" spans="3:8" ht="14.25" customHeight="1" x14ac:dyDescent="0.3"/>
    <row r="23" spans="3:8" ht="14.25" customHeight="1" x14ac:dyDescent="0.3"/>
    <row r="24" spans="3:8" ht="14.25" customHeight="1" x14ac:dyDescent="0.3"/>
    <row r="25" spans="3:8" ht="14.25" customHeight="1" x14ac:dyDescent="0.3"/>
    <row r="26" spans="3:8" ht="14.25" customHeight="1" x14ac:dyDescent="0.3"/>
    <row r="27" spans="3:8" ht="14.25" customHeight="1" x14ac:dyDescent="0.3"/>
    <row r="28" spans="3:8" ht="14.25" customHeight="1" x14ac:dyDescent="0.3"/>
    <row r="29" spans="3:8" ht="14.25" customHeight="1" x14ac:dyDescent="0.3"/>
    <row r="30" spans="3:8" ht="14.25" customHeight="1" x14ac:dyDescent="0.3"/>
    <row r="31" spans="3:8" ht="14.25" customHeight="1" x14ac:dyDescent="0.3"/>
    <row r="32" spans="3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mergeCells count="9">
    <mergeCell ref="E11:G11"/>
    <mergeCell ref="B2:C2"/>
    <mergeCell ref="G3:G4"/>
    <mergeCell ref="G5:G6"/>
    <mergeCell ref="G7:G8"/>
    <mergeCell ref="E3:F4"/>
    <mergeCell ref="E5:F6"/>
    <mergeCell ref="E7:F8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Stansell</dc:creator>
  <cp:lastModifiedBy>Dillon Stansell</cp:lastModifiedBy>
  <dcterms:created xsi:type="dcterms:W3CDTF">2024-07-18T01:36:43Z</dcterms:created>
  <dcterms:modified xsi:type="dcterms:W3CDTF">2024-07-18T01:37:17Z</dcterms:modified>
</cp:coreProperties>
</file>